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6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<sst xmlns="http://schemas.openxmlformats.org/spreadsheetml/2006/main" count="44" uniqueCount="32">
  <si>
    <t>各镇（街道）2025年6月份孤困儿童救助金发放表</t>
  </si>
  <si>
    <t>序号</t>
  </si>
  <si>
    <t>镇
（街道）</t>
  </si>
  <si>
    <t>孤儿</t>
  </si>
  <si>
    <t>发放
资金</t>
  </si>
  <si>
    <t>事实无
人抚养</t>
  </si>
  <si>
    <t>全额发放</t>
  </si>
  <si>
    <t>补差发放</t>
  </si>
  <si>
    <t>困境
儿童</t>
  </si>
  <si>
    <t>受艾滋病影响儿童</t>
  </si>
  <si>
    <t>到龄儿童</t>
  </si>
  <si>
    <t>资金合计</t>
  </si>
  <si>
    <t>人数</t>
  </si>
  <si>
    <t>资金</t>
  </si>
  <si>
    <t>嘉祥街道</t>
  </si>
  <si>
    <t>金屯镇</t>
  </si>
  <si>
    <t>满硐镇</t>
  </si>
  <si>
    <t>纸坊镇</t>
  </si>
  <si>
    <t>仲山镇</t>
  </si>
  <si>
    <t>卧龙山街道</t>
  </si>
  <si>
    <t>孟姑集镇</t>
  </si>
  <si>
    <t>老僧堂镇</t>
  </si>
  <si>
    <t>黄垓镇</t>
  </si>
  <si>
    <t>梁宝寺镇</t>
  </si>
  <si>
    <t>大张楼镇</t>
  </si>
  <si>
    <t>马村镇</t>
  </si>
  <si>
    <t>万张街道</t>
  </si>
  <si>
    <t>县  直</t>
  </si>
  <si>
    <t>合计</t>
  </si>
  <si>
    <t>备注：1、孤儿、事实无人抚养、受艾滋病影响儿童每人1987元/月，困境儿童1479元/月。
     2、低保家庭中的事实无人抚养、重点困境儿童扣除城市低保金616元，农村低保金490元，补差发放。</t>
  </si>
  <si>
    <t xml:space="preserve">    分管领导签字：</t>
  </si>
  <si>
    <t>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</si>
</sst>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50" applyFont="1" applyBorder="1" applyAlignment="1">
      <alignment horizontal="center" vertical="center" wrapText="1"/>
    </xf>
    <xf numFmtId="0" fontId="4" fillId="0" borderId="0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2" applyFont="1" applyBorder="1" applyAlignment="1">
      <alignment horizontal="center" vertical="center" wrapText="1"/>
    </xf>
    <xf numFmtId="176" fontId="5" fillId="0" borderId="5" xfId="49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6" fontId="5" fillId="0" borderId="5" xfId="53" applyNumberFormat="1" applyFont="1" applyBorder="1" applyAlignment="1">
      <alignment horizontal="center" vertical="center" wrapText="1"/>
    </xf>
    <xf numFmtId="0" fontId="6" fillId="0" borderId="5" xfId="52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7" fillId="0" borderId="5" xfId="53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5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workbookViewId="0">
      <selection activeCell="L15" sqref="L15"/>
    </sheetView>
  </sheetViews>
  <sheetFormatPr defaultColWidth="9" defaultRowHeight="25.5" customHeight="1"/>
  <cols>
    <col min="1" max="1" width="4.125" style="2" customWidth="1"/>
    <col min="2" max="2" width="8.75" style="2" customWidth="1"/>
    <col min="3" max="3" width="5.75" style="2" customWidth="1"/>
    <col min="4" max="4" width="6.75" style="2" customWidth="1"/>
    <col min="5" max="5" width="6.375" style="2" customWidth="1"/>
    <col min="6" max="6" width="6.75" style="2" customWidth="1"/>
    <col min="7" max="7" width="5.5" style="2" customWidth="1"/>
    <col min="8" max="8" width="6.375" style="2" customWidth="1"/>
    <col min="9" max="10" width="6" style="2" customWidth="1"/>
    <col min="11" max="11" width="5.875" style="2" customWidth="1"/>
    <col min="12" max="12" width="6.5" style="2" customWidth="1"/>
    <col min="13" max="13" width="6.375" style="2" customWidth="1"/>
    <col min="14" max="14" width="6.5" style="2" customWidth="1"/>
    <col min="15" max="15" width="5.25" style="2" customWidth="1"/>
    <col min="16" max="17" width="6.25" style="2" customWidth="1"/>
    <col min="18" max="18" width="5.875" style="2" customWidth="1"/>
    <col min="19" max="19" width="5.125" style="2" customWidth="1"/>
    <col min="20" max="20" width="5.75" style="2" customWidth="1"/>
    <col min="21" max="21" width="7.5" style="2" customWidth="1"/>
    <col min="22" max="22" width="4.5" style="2" customWidth="1"/>
    <col min="23" max="16384" width="9" style="2"/>
  </cols>
  <sheetData>
    <row r="1" ht="24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18" customHeight="1" spans="1:2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1" customHeight="1" spans="1:21">
      <c r="A3" s="5" t="s">
        <v>1</v>
      </c>
      <c r="B3" s="6" t="s">
        <v>2</v>
      </c>
      <c r="C3" s="5" t="s">
        <v>3</v>
      </c>
      <c r="D3" s="6" t="s">
        <v>4</v>
      </c>
      <c r="E3" s="6" t="s">
        <v>5</v>
      </c>
      <c r="F3" s="6" t="s">
        <v>4</v>
      </c>
      <c r="G3" s="7" t="s">
        <v>6</v>
      </c>
      <c r="H3" s="8"/>
      <c r="I3" s="7" t="s">
        <v>7</v>
      </c>
      <c r="J3" s="8"/>
      <c r="K3" s="6" t="s">
        <v>8</v>
      </c>
      <c r="L3" s="6" t="s">
        <v>4</v>
      </c>
      <c r="M3" s="7" t="s">
        <v>6</v>
      </c>
      <c r="N3" s="8"/>
      <c r="O3" s="7" t="s">
        <v>7</v>
      </c>
      <c r="P3" s="8"/>
      <c r="Q3" s="6" t="s">
        <v>9</v>
      </c>
      <c r="R3" s="6" t="s">
        <v>4</v>
      </c>
      <c r="S3" s="6" t="s">
        <v>10</v>
      </c>
      <c r="T3" s="6" t="s">
        <v>4</v>
      </c>
      <c r="U3" s="5" t="s">
        <v>11</v>
      </c>
    </row>
    <row r="4" ht="25" customHeight="1" spans="1:21">
      <c r="A4" s="9"/>
      <c r="B4" s="9"/>
      <c r="C4" s="9"/>
      <c r="D4" s="10"/>
      <c r="E4" s="10"/>
      <c r="F4" s="10"/>
      <c r="G4" s="11" t="s">
        <v>12</v>
      </c>
      <c r="H4" s="11" t="s">
        <v>13</v>
      </c>
      <c r="I4" s="11" t="s">
        <v>12</v>
      </c>
      <c r="J4" s="11" t="s">
        <v>13</v>
      </c>
      <c r="K4" s="10"/>
      <c r="L4" s="10"/>
      <c r="M4" s="11" t="s">
        <v>12</v>
      </c>
      <c r="N4" s="11" t="s">
        <v>13</v>
      </c>
      <c r="O4" s="11" t="s">
        <v>12</v>
      </c>
      <c r="P4" s="11" t="s">
        <v>13</v>
      </c>
      <c r="Q4" s="10"/>
      <c r="R4" s="9"/>
      <c r="S4" s="10"/>
      <c r="T4" s="10"/>
      <c r="U4" s="9"/>
    </row>
    <row r="5" customHeight="1" spans="1:22">
      <c r="A5" s="12">
        <v>1</v>
      </c>
      <c r="B5" s="13" t="s">
        <v>14</v>
      </c>
      <c r="C5" s="14">
        <v>5</v>
      </c>
      <c r="D5" s="15">
        <f>C5*1987</f>
        <v>9935</v>
      </c>
      <c r="E5" s="15">
        <v>25</v>
      </c>
      <c r="F5" s="15">
        <f>H5+J5</f>
        <v>46245</v>
      </c>
      <c r="G5" s="15">
        <v>18</v>
      </c>
      <c r="H5" s="16">
        <f>G5*1987</f>
        <v>35766</v>
      </c>
      <c r="I5" s="16">
        <v>7</v>
      </c>
      <c r="J5" s="15">
        <f>I5*1497</f>
        <v>10479</v>
      </c>
      <c r="K5" s="16">
        <v>10</v>
      </c>
      <c r="L5" s="15">
        <f>N5+P5</f>
        <v>14300</v>
      </c>
      <c r="M5" s="15">
        <v>9</v>
      </c>
      <c r="N5" s="15">
        <f>M5*1479</f>
        <v>13311</v>
      </c>
      <c r="O5" s="15">
        <v>1</v>
      </c>
      <c r="P5" s="15">
        <f>O5*989</f>
        <v>989</v>
      </c>
      <c r="Q5" s="15"/>
      <c r="R5" s="15"/>
      <c r="S5" s="15">
        <v>1</v>
      </c>
      <c r="T5" s="15">
        <v>8982</v>
      </c>
      <c r="U5" s="15">
        <f>D5+F5+L5+R5+T5</f>
        <v>79462</v>
      </c>
      <c r="V5" s="23"/>
    </row>
    <row r="6" customHeight="1" spans="1:21">
      <c r="A6" s="12">
        <v>2</v>
      </c>
      <c r="B6" s="13" t="s">
        <v>15</v>
      </c>
      <c r="C6" s="14">
        <v>4</v>
      </c>
      <c r="D6" s="15">
        <f t="shared" ref="D6:D18" si="0">C6*1987</f>
        <v>7948</v>
      </c>
      <c r="E6" s="15">
        <v>25</v>
      </c>
      <c r="F6" s="15">
        <f t="shared" ref="F6:F18" si="1">H6+J6</f>
        <v>40855</v>
      </c>
      <c r="G6" s="15">
        <v>7</v>
      </c>
      <c r="H6" s="16">
        <f t="shared" ref="H6:H18" si="2">G6*1987</f>
        <v>13909</v>
      </c>
      <c r="I6" s="16">
        <v>18</v>
      </c>
      <c r="J6" s="15">
        <f t="shared" ref="J6:J17" si="3">I6*1497</f>
        <v>26946</v>
      </c>
      <c r="K6" s="16">
        <v>32</v>
      </c>
      <c r="L6" s="15">
        <f t="shared" ref="L6:L18" si="4">N6+P6</f>
        <v>39978</v>
      </c>
      <c r="M6" s="15">
        <v>17</v>
      </c>
      <c r="N6" s="15">
        <f t="shared" ref="N6:N18" si="5">M6*1479</f>
        <v>25143</v>
      </c>
      <c r="O6" s="15">
        <v>15</v>
      </c>
      <c r="P6" s="15">
        <f t="shared" ref="P6:P17" si="6">O6*989</f>
        <v>14835</v>
      </c>
      <c r="Q6" s="15"/>
      <c r="R6" s="15"/>
      <c r="S6" s="15"/>
      <c r="T6" s="15"/>
      <c r="U6" s="15">
        <f t="shared" ref="U6:U18" si="7">D6+F6+L6+R6+T6</f>
        <v>88781</v>
      </c>
    </row>
    <row r="7" customHeight="1" spans="1:21">
      <c r="A7" s="12">
        <v>3</v>
      </c>
      <c r="B7" s="13" t="s">
        <v>16</v>
      </c>
      <c r="C7" s="14">
        <v>3</v>
      </c>
      <c r="D7" s="15">
        <f t="shared" si="0"/>
        <v>5961</v>
      </c>
      <c r="E7" s="15">
        <v>25</v>
      </c>
      <c r="F7" s="15">
        <f t="shared" si="1"/>
        <v>43654</v>
      </c>
      <c r="G7" s="15">
        <v>13</v>
      </c>
      <c r="H7" s="16">
        <f t="shared" si="2"/>
        <v>25831</v>
      </c>
      <c r="I7" s="2">
        <v>12</v>
      </c>
      <c r="J7" s="15">
        <f>I7*1497-141</f>
        <v>17823</v>
      </c>
      <c r="K7" s="21">
        <v>19</v>
      </c>
      <c r="L7" s="22">
        <f t="shared" si="4"/>
        <v>26631</v>
      </c>
      <c r="M7" s="22">
        <v>16</v>
      </c>
      <c r="N7" s="15">
        <f t="shared" si="5"/>
        <v>23664</v>
      </c>
      <c r="O7" s="22">
        <v>3</v>
      </c>
      <c r="P7" s="15">
        <f t="shared" si="6"/>
        <v>2967</v>
      </c>
      <c r="Q7" s="15"/>
      <c r="R7" s="15"/>
      <c r="S7" s="15"/>
      <c r="T7" s="15"/>
      <c r="U7" s="15">
        <f t="shared" si="7"/>
        <v>76246</v>
      </c>
    </row>
    <row r="8" customHeight="1" spans="1:21">
      <c r="A8" s="12">
        <v>4</v>
      </c>
      <c r="B8" s="13" t="s">
        <v>17</v>
      </c>
      <c r="C8" s="14">
        <v>11</v>
      </c>
      <c r="D8" s="15">
        <f t="shared" si="0"/>
        <v>21857</v>
      </c>
      <c r="E8" s="15">
        <v>14</v>
      </c>
      <c r="F8" s="15">
        <f t="shared" si="1"/>
        <v>23898</v>
      </c>
      <c r="G8" s="15">
        <v>6</v>
      </c>
      <c r="H8" s="16">
        <f t="shared" si="2"/>
        <v>11922</v>
      </c>
      <c r="I8" s="16">
        <v>8</v>
      </c>
      <c r="J8" s="15">
        <f t="shared" si="3"/>
        <v>11976</v>
      </c>
      <c r="K8" s="16">
        <v>60</v>
      </c>
      <c r="L8" s="15">
        <f t="shared" si="4"/>
        <v>71100</v>
      </c>
      <c r="M8" s="15">
        <v>24</v>
      </c>
      <c r="N8" s="15">
        <f t="shared" si="5"/>
        <v>35496</v>
      </c>
      <c r="O8" s="15">
        <v>36</v>
      </c>
      <c r="P8" s="15">
        <f t="shared" si="6"/>
        <v>35604</v>
      </c>
      <c r="Q8" s="15"/>
      <c r="R8" s="15"/>
      <c r="S8" s="15"/>
      <c r="T8" s="15"/>
      <c r="U8" s="15">
        <f t="shared" si="7"/>
        <v>116855</v>
      </c>
    </row>
    <row r="9" customHeight="1" spans="1:21">
      <c r="A9" s="12">
        <v>5</v>
      </c>
      <c r="B9" s="13" t="s">
        <v>18</v>
      </c>
      <c r="C9" s="14">
        <v>1</v>
      </c>
      <c r="D9" s="15">
        <f t="shared" si="0"/>
        <v>1987</v>
      </c>
      <c r="E9" s="15">
        <v>17</v>
      </c>
      <c r="F9" s="15">
        <f t="shared" si="1"/>
        <v>29369</v>
      </c>
      <c r="G9" s="15">
        <v>8</v>
      </c>
      <c r="H9" s="16">
        <f t="shared" si="2"/>
        <v>15896</v>
      </c>
      <c r="I9" s="16">
        <v>9</v>
      </c>
      <c r="J9" s="15">
        <f t="shared" si="3"/>
        <v>13473</v>
      </c>
      <c r="K9" s="16">
        <v>30</v>
      </c>
      <c r="L9" s="15">
        <f t="shared" si="4"/>
        <v>38000</v>
      </c>
      <c r="M9" s="15">
        <v>17</v>
      </c>
      <c r="N9" s="15">
        <f t="shared" si="5"/>
        <v>25143</v>
      </c>
      <c r="O9" s="15">
        <v>13</v>
      </c>
      <c r="P9" s="15">
        <f t="shared" si="6"/>
        <v>12857</v>
      </c>
      <c r="Q9" s="15"/>
      <c r="R9" s="15"/>
      <c r="S9" s="15"/>
      <c r="T9" s="15"/>
      <c r="U9" s="15">
        <f t="shared" si="7"/>
        <v>69356</v>
      </c>
    </row>
    <row r="10" customHeight="1" spans="1:21">
      <c r="A10" s="12">
        <v>6</v>
      </c>
      <c r="B10" s="17" t="s">
        <v>19</v>
      </c>
      <c r="C10" s="14">
        <v>3</v>
      </c>
      <c r="D10" s="15">
        <f t="shared" si="0"/>
        <v>5961</v>
      </c>
      <c r="E10" s="15">
        <v>29</v>
      </c>
      <c r="F10" s="15">
        <f t="shared" si="1"/>
        <v>50763</v>
      </c>
      <c r="G10" s="15">
        <v>15</v>
      </c>
      <c r="H10" s="16">
        <f t="shared" si="2"/>
        <v>29805</v>
      </c>
      <c r="I10" s="16">
        <v>14</v>
      </c>
      <c r="J10" s="15">
        <f t="shared" si="3"/>
        <v>20958</v>
      </c>
      <c r="K10" s="16">
        <v>30</v>
      </c>
      <c r="L10" s="15">
        <f t="shared" si="4"/>
        <v>37020</v>
      </c>
      <c r="M10" s="15">
        <v>15</v>
      </c>
      <c r="N10" s="15">
        <f t="shared" si="5"/>
        <v>22185</v>
      </c>
      <c r="O10" s="15">
        <v>15</v>
      </c>
      <c r="P10" s="15">
        <f t="shared" si="6"/>
        <v>14835</v>
      </c>
      <c r="Q10" s="15"/>
      <c r="R10" s="15"/>
      <c r="S10" s="24"/>
      <c r="T10" s="24"/>
      <c r="U10" s="15">
        <f t="shared" si="7"/>
        <v>93744</v>
      </c>
    </row>
    <row r="11" customHeight="1" spans="1:21">
      <c r="A11" s="12">
        <v>7</v>
      </c>
      <c r="B11" s="13" t="s">
        <v>20</v>
      </c>
      <c r="C11" s="14">
        <v>4</v>
      </c>
      <c r="D11" s="15">
        <f t="shared" si="0"/>
        <v>7948</v>
      </c>
      <c r="E11" s="15">
        <v>23</v>
      </c>
      <c r="F11" s="15">
        <f t="shared" si="1"/>
        <v>37861</v>
      </c>
      <c r="G11" s="15">
        <v>7</v>
      </c>
      <c r="H11" s="16">
        <f t="shared" si="2"/>
        <v>13909</v>
      </c>
      <c r="I11" s="16">
        <v>16</v>
      </c>
      <c r="J11" s="15">
        <f t="shared" si="3"/>
        <v>23952</v>
      </c>
      <c r="K11" s="16">
        <v>13</v>
      </c>
      <c r="L11" s="15">
        <f t="shared" si="4"/>
        <v>18247</v>
      </c>
      <c r="M11" s="15">
        <v>11</v>
      </c>
      <c r="N11" s="15">
        <f t="shared" si="5"/>
        <v>16269</v>
      </c>
      <c r="O11" s="15">
        <v>2</v>
      </c>
      <c r="P11" s="15">
        <f t="shared" si="6"/>
        <v>1978</v>
      </c>
      <c r="Q11" s="15"/>
      <c r="R11" s="15"/>
      <c r="S11" s="15"/>
      <c r="T11" s="15"/>
      <c r="U11" s="15">
        <f t="shared" si="7"/>
        <v>64056</v>
      </c>
    </row>
    <row r="12" customHeight="1" spans="1:21">
      <c r="A12" s="12">
        <v>8</v>
      </c>
      <c r="B12" s="13" t="s">
        <v>21</v>
      </c>
      <c r="C12" s="14">
        <v>1</v>
      </c>
      <c r="D12" s="15">
        <f t="shared" si="0"/>
        <v>1987</v>
      </c>
      <c r="E12" s="15">
        <v>14</v>
      </c>
      <c r="F12" s="15">
        <f t="shared" si="1"/>
        <v>21448</v>
      </c>
      <c r="G12" s="15">
        <v>1</v>
      </c>
      <c r="H12" s="16">
        <f t="shared" si="2"/>
        <v>1987</v>
      </c>
      <c r="I12" s="16">
        <v>13</v>
      </c>
      <c r="J12" s="15">
        <f t="shared" si="3"/>
        <v>19461</v>
      </c>
      <c r="K12" s="16">
        <v>18</v>
      </c>
      <c r="L12" s="15">
        <f t="shared" si="4"/>
        <v>21722</v>
      </c>
      <c r="M12" s="15">
        <v>8</v>
      </c>
      <c r="N12" s="15">
        <f t="shared" si="5"/>
        <v>11832</v>
      </c>
      <c r="O12" s="15">
        <v>10</v>
      </c>
      <c r="P12" s="15">
        <f t="shared" si="6"/>
        <v>9890</v>
      </c>
      <c r="Q12" s="15"/>
      <c r="R12" s="15"/>
      <c r="S12" s="15"/>
      <c r="T12" s="15"/>
      <c r="U12" s="15">
        <f t="shared" si="7"/>
        <v>45157</v>
      </c>
    </row>
    <row r="13" customHeight="1" spans="1:21">
      <c r="A13" s="12">
        <v>9</v>
      </c>
      <c r="B13" s="13" t="s">
        <v>22</v>
      </c>
      <c r="C13" s="14">
        <v>4</v>
      </c>
      <c r="D13" s="15">
        <f t="shared" si="0"/>
        <v>7948</v>
      </c>
      <c r="E13" s="15">
        <v>32</v>
      </c>
      <c r="F13" s="15">
        <f t="shared" si="1"/>
        <v>54764</v>
      </c>
      <c r="G13" s="15">
        <v>14</v>
      </c>
      <c r="H13" s="16">
        <f t="shared" si="2"/>
        <v>27818</v>
      </c>
      <c r="I13" s="21">
        <v>18</v>
      </c>
      <c r="J13" s="15">
        <f t="shared" si="3"/>
        <v>26946</v>
      </c>
      <c r="K13" s="21">
        <v>11</v>
      </c>
      <c r="L13" s="15">
        <f t="shared" si="4"/>
        <v>13329</v>
      </c>
      <c r="M13" s="15">
        <v>5</v>
      </c>
      <c r="N13" s="15">
        <f t="shared" si="5"/>
        <v>7395</v>
      </c>
      <c r="O13" s="15">
        <v>6</v>
      </c>
      <c r="P13" s="15">
        <f t="shared" si="6"/>
        <v>5934</v>
      </c>
      <c r="Q13" s="15"/>
      <c r="R13" s="15"/>
      <c r="S13" s="15"/>
      <c r="T13" s="15"/>
      <c r="U13" s="15">
        <f t="shared" si="7"/>
        <v>76041</v>
      </c>
    </row>
    <row r="14" customHeight="1" spans="1:21">
      <c r="A14" s="12">
        <v>10</v>
      </c>
      <c r="B14" s="13" t="s">
        <v>23</v>
      </c>
      <c r="C14" s="14">
        <v>5</v>
      </c>
      <c r="D14" s="15">
        <f t="shared" si="0"/>
        <v>9935</v>
      </c>
      <c r="E14" s="15">
        <v>29</v>
      </c>
      <c r="F14" s="15">
        <f t="shared" si="1"/>
        <v>45737</v>
      </c>
      <c r="G14" s="15">
        <v>5</v>
      </c>
      <c r="H14" s="16">
        <f t="shared" si="2"/>
        <v>9935</v>
      </c>
      <c r="I14" s="16">
        <v>24</v>
      </c>
      <c r="J14" s="15">
        <f>I14*1497-126</f>
        <v>35802</v>
      </c>
      <c r="K14" s="16">
        <v>15</v>
      </c>
      <c r="L14" s="15">
        <f t="shared" si="4"/>
        <v>16305</v>
      </c>
      <c r="M14" s="15">
        <v>3</v>
      </c>
      <c r="N14" s="15">
        <f t="shared" si="5"/>
        <v>4437</v>
      </c>
      <c r="O14" s="15">
        <v>12</v>
      </c>
      <c r="P14" s="15">
        <f t="shared" si="6"/>
        <v>11868</v>
      </c>
      <c r="Q14" s="15"/>
      <c r="R14" s="15"/>
      <c r="S14" s="15">
        <v>1</v>
      </c>
      <c r="T14" s="15">
        <v>11922</v>
      </c>
      <c r="U14" s="15">
        <f t="shared" si="7"/>
        <v>83899</v>
      </c>
    </row>
    <row r="15" customHeight="1" spans="1:21">
      <c r="A15" s="12">
        <v>11</v>
      </c>
      <c r="B15" s="13" t="s">
        <v>24</v>
      </c>
      <c r="C15" s="14">
        <v>8</v>
      </c>
      <c r="D15" s="15">
        <f t="shared" si="0"/>
        <v>15896</v>
      </c>
      <c r="E15" s="15">
        <v>11</v>
      </c>
      <c r="F15" s="15">
        <f t="shared" si="1"/>
        <v>17447</v>
      </c>
      <c r="G15" s="15">
        <v>2</v>
      </c>
      <c r="H15" s="16">
        <f t="shared" si="2"/>
        <v>3974</v>
      </c>
      <c r="I15" s="16">
        <v>9</v>
      </c>
      <c r="J15" s="15">
        <f t="shared" si="3"/>
        <v>13473</v>
      </c>
      <c r="K15" s="16">
        <v>2</v>
      </c>
      <c r="L15" s="15">
        <f t="shared" si="4"/>
        <v>2468</v>
      </c>
      <c r="M15" s="15">
        <v>1</v>
      </c>
      <c r="N15" s="15">
        <f t="shared" si="5"/>
        <v>1479</v>
      </c>
      <c r="O15" s="15">
        <v>1</v>
      </c>
      <c r="P15" s="15">
        <f t="shared" si="6"/>
        <v>989</v>
      </c>
      <c r="Q15" s="15"/>
      <c r="R15" s="15"/>
      <c r="S15" s="15"/>
      <c r="T15" s="15"/>
      <c r="U15" s="15">
        <f t="shared" si="7"/>
        <v>35811</v>
      </c>
    </row>
    <row r="16" customHeight="1" spans="1:21">
      <c r="A16" s="12">
        <v>12</v>
      </c>
      <c r="B16" s="13" t="s">
        <v>25</v>
      </c>
      <c r="C16" s="14">
        <v>1</v>
      </c>
      <c r="D16" s="15">
        <f t="shared" si="0"/>
        <v>1987</v>
      </c>
      <c r="E16" s="15">
        <v>18</v>
      </c>
      <c r="F16" s="15">
        <f t="shared" si="1"/>
        <v>28906</v>
      </c>
      <c r="G16" s="15">
        <v>4</v>
      </c>
      <c r="H16" s="16">
        <f t="shared" si="2"/>
        <v>7948</v>
      </c>
      <c r="I16" s="16">
        <v>14</v>
      </c>
      <c r="J16" s="15">
        <f t="shared" si="3"/>
        <v>20958</v>
      </c>
      <c r="K16" s="16">
        <v>20</v>
      </c>
      <c r="L16" s="15">
        <f t="shared" si="4"/>
        <v>21740</v>
      </c>
      <c r="M16" s="15">
        <v>4</v>
      </c>
      <c r="N16" s="15">
        <f t="shared" si="5"/>
        <v>5916</v>
      </c>
      <c r="O16" s="15">
        <v>16</v>
      </c>
      <c r="P16" s="15">
        <f t="shared" si="6"/>
        <v>15824</v>
      </c>
      <c r="Q16" s="15"/>
      <c r="R16" s="15"/>
      <c r="S16" s="15"/>
      <c r="T16" s="15"/>
      <c r="U16" s="15">
        <f t="shared" si="7"/>
        <v>52633</v>
      </c>
    </row>
    <row r="17" customHeight="1" spans="1:21">
      <c r="A17" s="12">
        <v>13</v>
      </c>
      <c r="B17" s="13" t="s">
        <v>26</v>
      </c>
      <c r="C17" s="14">
        <v>3</v>
      </c>
      <c r="D17" s="15">
        <f t="shared" si="0"/>
        <v>5961</v>
      </c>
      <c r="E17" s="15">
        <v>12</v>
      </c>
      <c r="F17" s="15">
        <f t="shared" si="1"/>
        <v>19434</v>
      </c>
      <c r="G17" s="15">
        <v>3</v>
      </c>
      <c r="H17" s="16">
        <f t="shared" si="2"/>
        <v>5961</v>
      </c>
      <c r="I17" s="16">
        <v>9</v>
      </c>
      <c r="J17" s="15">
        <f t="shared" si="3"/>
        <v>13473</v>
      </c>
      <c r="K17" s="16">
        <v>27</v>
      </c>
      <c r="L17" s="15">
        <f t="shared" si="4"/>
        <v>36013</v>
      </c>
      <c r="M17" s="15">
        <v>19</v>
      </c>
      <c r="N17" s="15">
        <f t="shared" si="5"/>
        <v>28101</v>
      </c>
      <c r="O17" s="15">
        <v>8</v>
      </c>
      <c r="P17" s="15">
        <f t="shared" si="6"/>
        <v>7912</v>
      </c>
      <c r="Q17" s="15"/>
      <c r="R17" s="15"/>
      <c r="S17" s="24"/>
      <c r="T17" s="24"/>
      <c r="U17" s="15">
        <f t="shared" si="7"/>
        <v>61408</v>
      </c>
    </row>
    <row r="18" customHeight="1" spans="1:21">
      <c r="A18" s="12">
        <v>14</v>
      </c>
      <c r="B18" s="13" t="s">
        <v>27</v>
      </c>
      <c r="C18" s="14">
        <v>1</v>
      </c>
      <c r="D18" s="15">
        <f t="shared" si="0"/>
        <v>1987</v>
      </c>
      <c r="E18" s="15"/>
      <c r="F18" s="15"/>
      <c r="G18" s="15"/>
      <c r="H18" s="16"/>
      <c r="I18" s="16"/>
      <c r="J18" s="15"/>
      <c r="K18" s="16">
        <v>1</v>
      </c>
      <c r="L18" s="15">
        <f t="shared" si="4"/>
        <v>1479</v>
      </c>
      <c r="M18" s="15">
        <v>1</v>
      </c>
      <c r="N18" s="15">
        <f t="shared" si="5"/>
        <v>1479</v>
      </c>
      <c r="O18" s="15"/>
      <c r="P18" s="15"/>
      <c r="Q18" s="15">
        <v>16</v>
      </c>
      <c r="R18" s="15">
        <v>31792</v>
      </c>
      <c r="S18" s="15"/>
      <c r="T18" s="15"/>
      <c r="U18" s="15">
        <f t="shared" si="7"/>
        <v>35258</v>
      </c>
    </row>
    <row r="19" customHeight="1" spans="1:21">
      <c r="A19" s="12" t="s">
        <v>28</v>
      </c>
      <c r="B19" s="13"/>
      <c r="C19" s="14">
        <f>SUM(C5:C18)</f>
        <v>54</v>
      </c>
      <c r="D19" s="15">
        <f>SUM(D5:D18)</f>
        <v>107298</v>
      </c>
      <c r="E19" s="15">
        <f>SUM(E5:E18)</f>
        <v>274</v>
      </c>
      <c r="F19" s="15">
        <f>SUM(F5:F18)</f>
        <v>460381</v>
      </c>
      <c r="G19" s="15"/>
      <c r="H19" s="16"/>
      <c r="I19" s="16"/>
      <c r="J19" s="15"/>
      <c r="K19" s="15">
        <f>SUM(K5:K18)</f>
        <v>288</v>
      </c>
      <c r="L19" s="15">
        <f>SUM(L5:L18)</f>
        <v>358332</v>
      </c>
      <c r="M19" s="15"/>
      <c r="N19" s="15"/>
      <c r="O19" s="15"/>
      <c r="P19" s="15"/>
      <c r="Q19" s="15">
        <f>SUM(Q18:Q18)</f>
        <v>16</v>
      </c>
      <c r="R19" s="15">
        <f>SUM(R18:R18)</f>
        <v>31792</v>
      </c>
      <c r="S19" s="15"/>
      <c r="T19" s="15"/>
      <c r="U19" s="15">
        <f>SUM(U5:U18)</f>
        <v>978707</v>
      </c>
    </row>
    <row r="20" ht="39" customHeight="1" spans="1:21">
      <c r="A20" s="18" t="s">
        <v>29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customHeight="1" spans="1:21">
      <c r="A21" s="20" t="s">
        <v>30</v>
      </c>
      <c r="B21" s="20"/>
      <c r="C21" s="20"/>
      <c r="J21" s="20" t="s">
        <v>31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</sheetData>
  <mergeCells count="21">
    <mergeCell ref="A1:U1"/>
    <mergeCell ref="G3:H3"/>
    <mergeCell ref="I3:J3"/>
    <mergeCell ref="M3:N3"/>
    <mergeCell ref="O3:P3"/>
    <mergeCell ref="A20:U20"/>
    <mergeCell ref="A21:C21"/>
    <mergeCell ref="J21:U21"/>
    <mergeCell ref="A3:A4"/>
    <mergeCell ref="B3:B4"/>
    <mergeCell ref="C3:C4"/>
    <mergeCell ref="D3:D4"/>
    <mergeCell ref="E3:E4"/>
    <mergeCell ref="F3:F4"/>
    <mergeCell ref="K3:K4"/>
    <mergeCell ref="L3:L4"/>
    <mergeCell ref="Q3:Q4"/>
    <mergeCell ref="R3:R4"/>
    <mergeCell ref="S3:S4"/>
    <mergeCell ref="T3:T4"/>
    <mergeCell ref="U3:U4"/>
  </mergeCells>
  <pageMargins left="0.511805555555556" right="0.314583333333333" top="0.354166666666667" bottom="0.354166666666667" header="0.314583333333333" footer="0.314583333333333"/>
  <pageSetup paperSize="9" orientation="landscape" horizontalDpi="600"/>
  <headerFooter/>
  <ignoredErrors>
    <ignoredError sqref="J14 J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2017-02-08T07:54:00Z</dcterms:created>
  <cp:lastPrinted>2019-02-13T08:05:00Z</cp:lastPrinted>
  <dcterms:modified xsi:type="dcterms:W3CDTF">2025-06-18T01:30:12Z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215CB52217834453A3ADAAF9C01B430C</vt:lpwstr>
  </property>
</Properties>
</file>